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11760" activeTab="2"/>
  </bookViews>
  <sheets>
    <sheet name="1 квартал" sheetId="1" r:id="rId1"/>
    <sheet name="2 квартал" sheetId="2" r:id="rId2"/>
    <sheet name="3 квартал" sheetId="3" r:id="rId3"/>
    <sheet name="4 квартал" sheetId="4" r:id="rId4"/>
    <sheet name="итого год" sheetId="5" r:id="rId5"/>
  </sheets>
  <calcPr calcId="145621"/>
</workbook>
</file>

<file path=xl/calcChain.xml><?xml version="1.0" encoding="utf-8"?>
<calcChain xmlns="http://schemas.openxmlformats.org/spreadsheetml/2006/main">
  <c r="P13" i="3" l="1"/>
  <c r="N13" i="3"/>
  <c r="K13" i="3"/>
  <c r="J13" i="3"/>
  <c r="I13" i="3"/>
  <c r="H13" i="3"/>
  <c r="F13" i="3"/>
  <c r="E13" i="3"/>
  <c r="D13" i="3"/>
  <c r="C13" i="3"/>
  <c r="O12" i="3"/>
  <c r="M12" i="3"/>
  <c r="L12" i="3"/>
  <c r="G12" i="3"/>
  <c r="B12" i="3"/>
  <c r="O11" i="3"/>
  <c r="M11" i="3"/>
  <c r="L11" i="3" s="1"/>
  <c r="G11" i="3"/>
  <c r="G13" i="3" s="1"/>
  <c r="B11" i="3"/>
  <c r="O10" i="3"/>
  <c r="O13" i="3" s="1"/>
  <c r="M10" i="3"/>
  <c r="L10" i="3"/>
  <c r="L13" i="3" s="1"/>
  <c r="G10" i="3"/>
  <c r="B10" i="3"/>
  <c r="B13" i="3" s="1"/>
  <c r="P13" i="2"/>
  <c r="N13" i="2"/>
  <c r="O12" i="2"/>
  <c r="M12" i="2"/>
  <c r="L12" i="2" s="1"/>
  <c r="O11" i="2"/>
  <c r="M11" i="2"/>
  <c r="L11" i="2"/>
  <c r="O10" i="2"/>
  <c r="O13" i="2" s="1"/>
  <c r="M10" i="2"/>
  <c r="M13" i="2" s="1"/>
  <c r="M13" i="3" l="1"/>
  <c r="L10" i="2"/>
  <c r="L13" i="2" s="1"/>
  <c r="K13" i="2"/>
  <c r="J13" i="2"/>
  <c r="I13" i="2"/>
  <c r="H13" i="2"/>
  <c r="F13" i="2"/>
  <c r="E13" i="2"/>
  <c r="D13" i="2"/>
  <c r="C13" i="2"/>
  <c r="G12" i="2"/>
  <c r="B12" i="2"/>
  <c r="G11" i="2"/>
  <c r="B11" i="2"/>
  <c r="G10" i="2"/>
  <c r="G13" i="2" s="1"/>
  <c r="B10" i="2"/>
  <c r="B13" i="2" s="1"/>
  <c r="O10" i="1" l="1"/>
  <c r="M10" i="1"/>
  <c r="O12" i="1"/>
  <c r="M12" i="1"/>
  <c r="O11" i="1"/>
  <c r="M11" i="1"/>
  <c r="A4" i="5"/>
  <c r="A4" i="4"/>
  <c r="A4" i="3"/>
  <c r="A4" i="2"/>
  <c r="O12" i="5" l="1"/>
  <c r="M12" i="5"/>
  <c r="J12" i="5"/>
  <c r="H12" i="5"/>
  <c r="E12" i="5"/>
  <c r="C12" i="5"/>
  <c r="O11" i="5"/>
  <c r="M11" i="5"/>
  <c r="J11" i="5"/>
  <c r="H11" i="5"/>
  <c r="E11" i="5"/>
  <c r="C11" i="5"/>
  <c r="L12" i="1"/>
  <c r="B12" i="1"/>
  <c r="L11" i="1"/>
  <c r="G11" i="1"/>
  <c r="P13" i="1"/>
  <c r="O13" i="1"/>
  <c r="O10" i="5" s="1"/>
  <c r="N13" i="1"/>
  <c r="M13" i="1"/>
  <c r="M10" i="5" s="1"/>
  <c r="K13" i="1"/>
  <c r="J13" i="1"/>
  <c r="J10" i="5" s="1"/>
  <c r="I13" i="1"/>
  <c r="G10" i="1"/>
  <c r="F13" i="1"/>
  <c r="E13" i="1"/>
  <c r="E10" i="5" s="1"/>
  <c r="D13" i="1"/>
  <c r="C13" i="1"/>
  <c r="C10" i="5" s="1"/>
  <c r="L12" i="5" l="1"/>
  <c r="G12" i="5"/>
  <c r="O13" i="5"/>
  <c r="O14" i="5" s="1"/>
  <c r="L10" i="5"/>
  <c r="B10" i="5"/>
  <c r="L11" i="5"/>
  <c r="G11" i="5"/>
  <c r="B11" i="5"/>
  <c r="B12" i="5"/>
  <c r="L10" i="1"/>
  <c r="L13" i="1" s="1"/>
  <c r="B10" i="1"/>
  <c r="B11" i="1"/>
  <c r="G12" i="1"/>
  <c r="G13" i="1" s="1"/>
  <c r="H13" i="1"/>
  <c r="H10" i="5" s="1"/>
  <c r="B14" i="5" l="1"/>
  <c r="G10" i="5"/>
  <c r="B13" i="1"/>
  <c r="M13" i="5" l="1"/>
  <c r="L13" i="5" l="1"/>
  <c r="L14" i="5" s="1"/>
  <c r="M14" i="5"/>
  <c r="J13" i="5" l="1"/>
  <c r="J14" i="5" s="1"/>
  <c r="H13" i="5" l="1"/>
  <c r="G13" i="5" l="1"/>
  <c r="G14" i="5" s="1"/>
  <c r="H14" i="5"/>
  <c r="E13" i="5" l="1"/>
  <c r="E14" i="5" s="1"/>
  <c r="C13" i="5" l="1"/>
  <c r="B13" i="5" l="1"/>
  <c r="C14" i="5"/>
</calcChain>
</file>

<file path=xl/sharedStrings.xml><?xml version="1.0" encoding="utf-8"?>
<sst xmlns="http://schemas.openxmlformats.org/spreadsheetml/2006/main" count="127" uniqueCount="33">
  <si>
    <t>Величина максимальной  мощности, МВт</t>
  </si>
  <si>
    <t>Величина фактически потребляемой мощности, МВт</t>
  </si>
  <si>
    <t>Резерв, МВт</t>
  </si>
  <si>
    <t>Всего</t>
  </si>
  <si>
    <t>ВН</t>
  </si>
  <si>
    <t>СН-I</t>
  </si>
  <si>
    <t>CH-II</t>
  </si>
  <si>
    <t>HH</t>
  </si>
  <si>
    <t>Июль</t>
  </si>
  <si>
    <t>Август</t>
  </si>
  <si>
    <t>Сентябрь</t>
  </si>
  <si>
    <t>3 квартал</t>
  </si>
  <si>
    <t>Период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</si>
  <si>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</si>
  <si>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</si>
  <si>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</si>
  <si>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</si>
  <si>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</si>
  <si>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</si>
  <si>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</si>
  <si>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</si>
  <si>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Октябрь</t>
  </si>
  <si>
    <t>Ноябрь</t>
  </si>
  <si>
    <t>Декабрь</t>
  </si>
  <si>
    <t xml:space="preserve">год </t>
  </si>
  <si>
    <t>4 квартал</t>
  </si>
  <si>
    <t>Величина максимальной, фактически потребляемой и резервируемой максимальной мощности в отношении потребителей электрической энергии подключенных к сети ООО "ТЭСК".</t>
  </si>
  <si>
    <r>
      <rPr>
        <b/>
        <u/>
        <sz val="10"/>
        <color rgb="FF000000"/>
        <rFont val="Times New Roman"/>
        <family val="1"/>
        <charset val="204"/>
      </rPr>
      <t>п.11.в.1) </t>
    </r>
    <r>
      <rPr>
        <sz val="10"/>
        <color rgb="FF000000"/>
        <rFont val="Times New Roman"/>
        <family val="1"/>
        <charset val="204"/>
      </rPr>
      <t xml:space="preserve">о величине резервируемой максимальной мощности, определяемой в соответствии с </t>
    </r>
    <r>
      <rPr>
        <sz val="10"/>
        <color rgb="FF008000"/>
        <rFont val="Times New Roman"/>
        <family val="1"/>
        <charset val="204"/>
      </rPr>
      <t>Правилами</t>
    </r>
    <r>
      <rPr>
        <sz val="10"/>
        <color rgb="FF000000"/>
        <rFont val="Times New Roman"/>
        <family val="1"/>
        <charset val="204"/>
      </rPr>
      <t xml:space="preserve"> недискриминационного доступа к услугам по передаче электрической энергии и оказания этих услуг, утвержденными </t>
    </r>
    <r>
      <rPr>
        <sz val="10"/>
        <color rgb="FF008000"/>
        <rFont val="Times New Roman"/>
        <family val="1"/>
        <charset val="204"/>
      </rPr>
      <t>постановлением</t>
    </r>
    <r>
      <rPr>
        <sz val="10"/>
        <color rgb="FF000000"/>
        <rFont val="Times New Roman"/>
        <family val="1"/>
        <charset val="204"/>
      </rPr>
      <t xml:space="preserve"> Правительства Российской Федерации от 27 декабря 2004 г. N 861, в разбивке по уровням напряжения;</t>
    </r>
  </si>
  <si>
    <t xml:space="preserve"> 2018г</t>
  </si>
  <si>
    <t>1 квартал 2018г</t>
  </si>
  <si>
    <t>2 квартал 2018г</t>
  </si>
  <si>
    <t>3 квартал 2018г</t>
  </si>
  <si>
    <t>4 квартал 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</si>
</sst>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u/>
      <sz val="18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sz val="10"/>
      <color rgb="FF008000"/>
      <name val="Times New Roman"/>
      <family val="1"/>
      <charset val="204"/>
    </font>
    <font>
      <u/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0" xfId="0" applyFill="1"/>
    <xf numFmtId="0" fontId="3" fillId="0" borderId="1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14" xfId="0" applyFont="1" applyFill="1" applyBorder="1"/>
    <xf numFmtId="164" fontId="5" fillId="0" borderId="8" xfId="0" applyNumberFormat="1" applyFont="1" applyFill="1" applyBorder="1" applyAlignment="1">
      <alignment vertical="center" wrapText="1"/>
    </xf>
    <xf numFmtId="164" fontId="5" fillId="0" borderId="9" xfId="0" applyNumberFormat="1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vertical="center" wrapText="1"/>
    </xf>
    <xf numFmtId="0" fontId="4" fillId="0" borderId="11" xfId="0" applyFont="1" applyFill="1" applyBorder="1"/>
    <xf numFmtId="0" fontId="4" fillId="0" borderId="12" xfId="0" applyFont="1" applyFill="1" applyBorder="1"/>
    <xf numFmtId="0" fontId="4" fillId="0" borderId="8" xfId="0" applyFont="1" applyFill="1" applyBorder="1"/>
    <xf numFmtId="164" fontId="5" fillId="0" borderId="15" xfId="0" applyNumberFormat="1" applyFont="1" applyFill="1" applyBorder="1" applyAlignment="1">
      <alignment vertical="center" wrapText="1"/>
    </xf>
    <xf numFmtId="164" fontId="5" fillId="0" borderId="13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horizontal="center" vertical="center" wrapText="1"/>
    </xf>
    <xf numFmtId="0" fontId="1" fillId="0" borderId="19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workbookViewId="0">
      <selection activeCell="L10" sqref="L10:P13"/>
    </sheetView>
  </sheetViews>
  <sheetFormatPr defaultRowHeight="15" x14ac:dyDescent="0.25"/>
  <cols>
    <col min="1" max="1" width="9.140625" style="1"/>
    <col min="2" max="2" width="11.42578125" style="1" customWidth="1"/>
    <col min="3" max="3" width="12.42578125" style="1" customWidth="1"/>
    <col min="4" max="6" width="9.140625" style="1"/>
    <col min="7" max="7" width="11.140625" style="1" customWidth="1"/>
    <col min="8" max="8" width="10.28515625" style="1" customWidth="1"/>
    <col min="9" max="11" width="9.140625" style="1"/>
    <col min="12" max="12" width="11" style="1" customWidth="1"/>
    <col min="13" max="13" width="10" style="1" customWidth="1"/>
    <col min="14" max="16" width="9.140625" style="1"/>
  </cols>
  <sheetData>
    <row r="1" spans="1:16" ht="45" customHeight="1" x14ac:dyDescent="0.2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4" spans="1:16" ht="49.5" customHeight="1" x14ac:dyDescent="0.25">
      <c r="A4" s="18" t="s">
        <v>26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x14ac:dyDescent="0.2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29.25" customHeight="1" x14ac:dyDescent="0.3">
      <c r="A6" s="19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9.2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x14ac:dyDescent="0.25">
      <c r="A8" s="20" t="s">
        <v>12</v>
      </c>
      <c r="B8" s="23" t="s">
        <v>0</v>
      </c>
      <c r="C8" s="24"/>
      <c r="D8" s="24"/>
      <c r="E8" s="24"/>
      <c r="F8" s="25"/>
      <c r="G8" s="26" t="s">
        <v>1</v>
      </c>
      <c r="H8" s="24"/>
      <c r="I8" s="24"/>
      <c r="J8" s="24"/>
      <c r="K8" s="25"/>
      <c r="L8" s="27" t="s">
        <v>2</v>
      </c>
      <c r="M8" s="28"/>
      <c r="N8" s="28"/>
      <c r="O8" s="28"/>
      <c r="P8" s="29"/>
    </row>
    <row r="9" spans="1:16" ht="15.75" thickBot="1" x14ac:dyDescent="0.3">
      <c r="A9" s="21"/>
      <c r="B9" s="2" t="s">
        <v>3</v>
      </c>
      <c r="C9" s="3" t="s">
        <v>4</v>
      </c>
      <c r="D9" s="3" t="s">
        <v>5</v>
      </c>
      <c r="E9" s="3" t="s">
        <v>6</v>
      </c>
      <c r="F9" s="4" t="s">
        <v>7</v>
      </c>
      <c r="G9" s="5" t="s">
        <v>3</v>
      </c>
      <c r="H9" s="3" t="s">
        <v>4</v>
      </c>
      <c r="I9" s="3" t="s">
        <v>5</v>
      </c>
      <c r="J9" s="3" t="s">
        <v>6</v>
      </c>
      <c r="K9" s="4" t="s">
        <v>7</v>
      </c>
      <c r="L9" s="5" t="s">
        <v>3</v>
      </c>
      <c r="M9" s="3" t="s">
        <v>4</v>
      </c>
      <c r="N9" s="3" t="s">
        <v>5</v>
      </c>
      <c r="O9" s="3" t="s">
        <v>6</v>
      </c>
      <c r="P9" s="4" t="s">
        <v>7</v>
      </c>
    </row>
    <row r="10" spans="1:16" ht="16.5" thickBot="1" x14ac:dyDescent="0.3">
      <c r="A10" s="6" t="s">
        <v>13</v>
      </c>
      <c r="B10" s="7">
        <f>SUM(C10:F10)</f>
        <v>18.611000000000001</v>
      </c>
      <c r="C10" s="8">
        <v>14.022</v>
      </c>
      <c r="D10" s="8">
        <v>0</v>
      </c>
      <c r="E10" s="8">
        <v>4.5890000000000004</v>
      </c>
      <c r="F10" s="8">
        <v>0</v>
      </c>
      <c r="G10" s="7">
        <f>SUM(H10:K10)</f>
        <v>3.2530000000000001</v>
      </c>
      <c r="H10" s="8">
        <v>1.196</v>
      </c>
      <c r="I10" s="8">
        <v>0</v>
      </c>
      <c r="J10" s="8">
        <v>2.0569999999999999</v>
      </c>
      <c r="K10" s="8">
        <v>0</v>
      </c>
      <c r="L10" s="7">
        <f>SUM(M10:P10)</f>
        <v>15.358000000000001</v>
      </c>
      <c r="M10" s="8">
        <f>C10-H10</f>
        <v>12.826000000000001</v>
      </c>
      <c r="N10" s="8">
        <v>0</v>
      </c>
      <c r="O10" s="8">
        <f>E10-J10</f>
        <v>2.5320000000000005</v>
      </c>
      <c r="P10" s="8">
        <v>0</v>
      </c>
    </row>
    <row r="11" spans="1:16" ht="16.5" thickBot="1" x14ac:dyDescent="0.3">
      <c r="A11" s="10" t="s">
        <v>14</v>
      </c>
      <c r="B11" s="7">
        <f t="shared" ref="B11:B12" si="0">SUM(C11:F11)</f>
        <v>18.611000000000001</v>
      </c>
      <c r="C11" s="8">
        <v>14.022</v>
      </c>
      <c r="D11" s="8">
        <v>0</v>
      </c>
      <c r="E11" s="8">
        <v>4.5890000000000004</v>
      </c>
      <c r="F11" s="8">
        <v>0</v>
      </c>
      <c r="G11" s="7">
        <f t="shared" ref="G11:G12" si="1">SUM(H11:K11)</f>
        <v>4.2210000000000001</v>
      </c>
      <c r="H11" s="8">
        <v>2.11</v>
      </c>
      <c r="I11" s="8">
        <v>0</v>
      </c>
      <c r="J11" s="8">
        <v>2.1110000000000002</v>
      </c>
      <c r="K11" s="8">
        <v>0</v>
      </c>
      <c r="L11" s="7">
        <f t="shared" ref="L11:L12" si="2">SUM(M11:P11)</f>
        <v>14.39</v>
      </c>
      <c r="M11" s="8">
        <f>C11-H11</f>
        <v>11.912000000000001</v>
      </c>
      <c r="N11" s="8">
        <v>0</v>
      </c>
      <c r="O11" s="8">
        <f>E11-J11</f>
        <v>2.4780000000000002</v>
      </c>
      <c r="P11" s="8">
        <v>0</v>
      </c>
    </row>
    <row r="12" spans="1:16" ht="16.5" thickBot="1" x14ac:dyDescent="0.3">
      <c r="A12" s="11" t="s">
        <v>15</v>
      </c>
      <c r="B12" s="7">
        <f t="shared" si="0"/>
        <v>18.611000000000001</v>
      </c>
      <c r="C12" s="8">
        <v>14.022</v>
      </c>
      <c r="D12" s="8">
        <v>0</v>
      </c>
      <c r="E12" s="8">
        <v>4.5890000000000004</v>
      </c>
      <c r="F12" s="8">
        <v>0</v>
      </c>
      <c r="G12" s="7">
        <f t="shared" si="1"/>
        <v>3.9390000000000001</v>
      </c>
      <c r="H12" s="8">
        <v>2.1970000000000001</v>
      </c>
      <c r="I12" s="8">
        <v>0</v>
      </c>
      <c r="J12" s="8">
        <v>1.742</v>
      </c>
      <c r="K12" s="8">
        <v>0</v>
      </c>
      <c r="L12" s="7">
        <f t="shared" si="2"/>
        <v>14.672000000000001</v>
      </c>
      <c r="M12" s="8">
        <f>C12-H12</f>
        <v>11.824999999999999</v>
      </c>
      <c r="N12" s="8">
        <v>0</v>
      </c>
      <c r="O12" s="8">
        <f>E12-J12</f>
        <v>2.8470000000000004</v>
      </c>
      <c r="P12" s="8">
        <v>0</v>
      </c>
    </row>
    <row r="13" spans="1:16" ht="16.5" thickBot="1" x14ac:dyDescent="0.3">
      <c r="A13" s="12" t="s">
        <v>16</v>
      </c>
      <c r="B13" s="13">
        <f t="shared" ref="B13:P13" si="3">AVERAGE(B10,B11,B12)</f>
        <v>18.611000000000001</v>
      </c>
      <c r="C13" s="8">
        <f t="shared" si="3"/>
        <v>14.022</v>
      </c>
      <c r="D13" s="8">
        <f t="shared" si="3"/>
        <v>0</v>
      </c>
      <c r="E13" s="8">
        <f t="shared" si="3"/>
        <v>4.5890000000000004</v>
      </c>
      <c r="F13" s="9">
        <f t="shared" si="3"/>
        <v>0</v>
      </c>
      <c r="G13" s="13">
        <f t="shared" si="3"/>
        <v>3.8043333333333336</v>
      </c>
      <c r="H13" s="8">
        <f t="shared" si="3"/>
        <v>1.8343333333333334</v>
      </c>
      <c r="I13" s="8">
        <f t="shared" si="3"/>
        <v>0</v>
      </c>
      <c r="J13" s="8">
        <f t="shared" si="3"/>
        <v>1.97</v>
      </c>
      <c r="K13" s="9">
        <f t="shared" si="3"/>
        <v>0</v>
      </c>
      <c r="L13" s="14">
        <f t="shared" si="3"/>
        <v>14.806666666666667</v>
      </c>
      <c r="M13" s="8">
        <f t="shared" si="3"/>
        <v>12.187666666666667</v>
      </c>
      <c r="N13" s="8">
        <f t="shared" si="3"/>
        <v>0</v>
      </c>
      <c r="O13" s="8">
        <f t="shared" si="3"/>
        <v>2.6190000000000002</v>
      </c>
      <c r="P13" s="9">
        <f t="shared" si="3"/>
        <v>0</v>
      </c>
    </row>
  </sheetData>
  <mergeCells count="8">
    <mergeCell ref="A1:P1"/>
    <mergeCell ref="A4:P4"/>
    <mergeCell ref="A6:P6"/>
    <mergeCell ref="A8:A9"/>
    <mergeCell ref="B5:P5"/>
    <mergeCell ref="B8:F8"/>
    <mergeCell ref="G8:K8"/>
    <mergeCell ref="L8:P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workbookViewId="0">
      <selection activeCell="B10" sqref="B10:P13"/>
    </sheetView>
  </sheetViews>
  <sheetFormatPr defaultRowHeight="15" x14ac:dyDescent="0.25"/>
  <cols>
    <col min="1" max="1" width="9.140625" style="1"/>
    <col min="2" max="2" width="11.42578125" style="1" customWidth="1"/>
    <col min="3" max="3" width="12.42578125" style="1" customWidth="1"/>
    <col min="4" max="6" width="9.140625" style="1"/>
    <col min="7" max="7" width="11.140625" style="1" customWidth="1"/>
    <col min="8" max="8" width="10.28515625" style="1" customWidth="1"/>
    <col min="9" max="11" width="9.140625" style="1"/>
    <col min="12" max="12" width="11" style="1" customWidth="1"/>
    <col min="13" max="13" width="10" style="1" customWidth="1"/>
    <col min="14" max="16" width="9.140625" style="1"/>
  </cols>
  <sheetData>
    <row r="1" spans="1:16" ht="45" customHeight="1" x14ac:dyDescent="0.2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4" spans="1:16" ht="49.5" customHeight="1" x14ac:dyDescent="0.25">
      <c r="A4" s="18" t="str">
        <f>'1 квартал'!A4:P4</f>
        <v>Величина максимальной, фактически потребляемой и резервируемой максимальной мощности в отношении потребителей электрической энергии подключенных к сети ООО "ТЭСК".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x14ac:dyDescent="0.25">
      <c r="A5" s="16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29.25" customHeight="1" x14ac:dyDescent="0.3">
      <c r="A6" s="19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9.2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x14ac:dyDescent="0.25">
      <c r="A8" s="20" t="s">
        <v>12</v>
      </c>
      <c r="B8" s="23" t="s">
        <v>0</v>
      </c>
      <c r="C8" s="24"/>
      <c r="D8" s="24"/>
      <c r="E8" s="24"/>
      <c r="F8" s="25"/>
      <c r="G8" s="26" t="s">
        <v>1</v>
      </c>
      <c r="H8" s="24"/>
      <c r="I8" s="24"/>
      <c r="J8" s="24"/>
      <c r="K8" s="25"/>
      <c r="L8" s="27" t="s">
        <v>2</v>
      </c>
      <c r="M8" s="28"/>
      <c r="N8" s="28"/>
      <c r="O8" s="28"/>
      <c r="P8" s="29"/>
    </row>
    <row r="9" spans="1:16" ht="15.75" thickBot="1" x14ac:dyDescent="0.3">
      <c r="A9" s="21"/>
      <c r="B9" s="2" t="s">
        <v>3</v>
      </c>
      <c r="C9" s="3" t="s">
        <v>4</v>
      </c>
      <c r="D9" s="3" t="s">
        <v>5</v>
      </c>
      <c r="E9" s="3" t="s">
        <v>6</v>
      </c>
      <c r="F9" s="4" t="s">
        <v>7</v>
      </c>
      <c r="G9" s="5" t="s">
        <v>3</v>
      </c>
      <c r="H9" s="3" t="s">
        <v>4</v>
      </c>
      <c r="I9" s="3" t="s">
        <v>5</v>
      </c>
      <c r="J9" s="3" t="s">
        <v>6</v>
      </c>
      <c r="K9" s="4" t="s">
        <v>7</v>
      </c>
      <c r="L9" s="5" t="s">
        <v>3</v>
      </c>
      <c r="M9" s="3" t="s">
        <v>4</v>
      </c>
      <c r="N9" s="3" t="s">
        <v>5</v>
      </c>
      <c r="O9" s="3" t="s">
        <v>6</v>
      </c>
      <c r="P9" s="4" t="s">
        <v>7</v>
      </c>
    </row>
    <row r="10" spans="1:16" ht="16.5" thickBot="1" x14ac:dyDescent="0.3">
      <c r="A10" s="6" t="s">
        <v>17</v>
      </c>
      <c r="B10" s="7">
        <f>SUM(C10:F10)</f>
        <v>18.611000000000001</v>
      </c>
      <c r="C10" s="8">
        <v>14.022</v>
      </c>
      <c r="D10" s="8">
        <v>0</v>
      </c>
      <c r="E10" s="8">
        <v>4.5890000000000004</v>
      </c>
      <c r="F10" s="8">
        <v>0</v>
      </c>
      <c r="G10" s="7">
        <f>SUM(H10:K10)</f>
        <v>3.2530000000000001</v>
      </c>
      <c r="H10" s="8">
        <v>1.196</v>
      </c>
      <c r="I10" s="8">
        <v>0</v>
      </c>
      <c r="J10" s="8">
        <v>2.0569999999999999</v>
      </c>
      <c r="K10" s="8">
        <v>0</v>
      </c>
      <c r="L10" s="8">
        <f>SUM(M10:P10)</f>
        <v>15.358000000000001</v>
      </c>
      <c r="M10" s="8">
        <f>C10-H10</f>
        <v>12.826000000000001</v>
      </c>
      <c r="N10" s="8">
        <v>0</v>
      </c>
      <c r="O10" s="8">
        <f>E10-J10</f>
        <v>2.5320000000000005</v>
      </c>
      <c r="P10" s="8">
        <v>0</v>
      </c>
    </row>
    <row r="11" spans="1:16" ht="16.5" thickBot="1" x14ac:dyDescent="0.3">
      <c r="A11" s="10" t="s">
        <v>18</v>
      </c>
      <c r="B11" s="7">
        <f t="shared" ref="B11:B12" si="0">SUM(C11:F11)</f>
        <v>18.611000000000001</v>
      </c>
      <c r="C11" s="8">
        <v>14.022</v>
      </c>
      <c r="D11" s="8">
        <v>0</v>
      </c>
      <c r="E11" s="8">
        <v>4.5890000000000004</v>
      </c>
      <c r="F11" s="8">
        <v>0</v>
      </c>
      <c r="G11" s="7">
        <f t="shared" ref="G11:G12" si="1">SUM(H11:K11)</f>
        <v>4.2210000000000001</v>
      </c>
      <c r="H11" s="8">
        <v>2.11</v>
      </c>
      <c r="I11" s="8">
        <v>0</v>
      </c>
      <c r="J11" s="8">
        <v>2.1110000000000002</v>
      </c>
      <c r="K11" s="8">
        <v>0</v>
      </c>
      <c r="L11" s="8">
        <f t="shared" ref="L11:L12" si="2">SUM(M11:P11)</f>
        <v>14.39</v>
      </c>
      <c r="M11" s="8">
        <f>C11-H11</f>
        <v>11.912000000000001</v>
      </c>
      <c r="N11" s="8">
        <v>0</v>
      </c>
      <c r="O11" s="8">
        <f>E11-J11</f>
        <v>2.4780000000000002</v>
      </c>
      <c r="P11" s="8">
        <v>0</v>
      </c>
    </row>
    <row r="12" spans="1:16" ht="16.5" thickBot="1" x14ac:dyDescent="0.3">
      <c r="A12" s="11" t="s">
        <v>19</v>
      </c>
      <c r="B12" s="7">
        <f t="shared" si="0"/>
        <v>18.611000000000001</v>
      </c>
      <c r="C12" s="8">
        <v>14.022</v>
      </c>
      <c r="D12" s="8">
        <v>0</v>
      </c>
      <c r="E12" s="8">
        <v>4.5890000000000004</v>
      </c>
      <c r="F12" s="8">
        <v>0</v>
      </c>
      <c r="G12" s="7">
        <f t="shared" si="1"/>
        <v>3.9390000000000001</v>
      </c>
      <c r="H12" s="8">
        <v>2.1970000000000001</v>
      </c>
      <c r="I12" s="8">
        <v>0</v>
      </c>
      <c r="J12" s="8">
        <v>1.742</v>
      </c>
      <c r="K12" s="8">
        <v>0</v>
      </c>
      <c r="L12" s="8">
        <f t="shared" si="2"/>
        <v>14.672000000000001</v>
      </c>
      <c r="M12" s="8">
        <f>C12-H12</f>
        <v>11.824999999999999</v>
      </c>
      <c r="N12" s="8">
        <v>0</v>
      </c>
      <c r="O12" s="8">
        <f>E12-J12</f>
        <v>2.8470000000000004</v>
      </c>
      <c r="P12" s="8">
        <v>0</v>
      </c>
    </row>
    <row r="13" spans="1:16" ht="16.5" thickBot="1" x14ac:dyDescent="0.3">
      <c r="A13" s="12" t="s">
        <v>20</v>
      </c>
      <c r="B13" s="13">
        <f t="shared" ref="B13:P13" si="3">AVERAGE(B10,B11,B12)</f>
        <v>18.611000000000001</v>
      </c>
      <c r="C13" s="8">
        <f t="shared" si="3"/>
        <v>14.022</v>
      </c>
      <c r="D13" s="8">
        <f t="shared" si="3"/>
        <v>0</v>
      </c>
      <c r="E13" s="8">
        <f t="shared" si="3"/>
        <v>4.5890000000000004</v>
      </c>
      <c r="F13" s="9">
        <f t="shared" si="3"/>
        <v>0</v>
      </c>
      <c r="G13" s="13">
        <f t="shared" si="3"/>
        <v>3.8043333333333336</v>
      </c>
      <c r="H13" s="8">
        <f t="shared" si="3"/>
        <v>1.8343333333333334</v>
      </c>
      <c r="I13" s="8">
        <f t="shared" si="3"/>
        <v>0</v>
      </c>
      <c r="J13" s="8">
        <f t="shared" si="3"/>
        <v>1.97</v>
      </c>
      <c r="K13" s="9">
        <f t="shared" si="3"/>
        <v>0</v>
      </c>
      <c r="L13" s="8">
        <f t="shared" si="3"/>
        <v>14.806666666666667</v>
      </c>
      <c r="M13" s="8">
        <f t="shared" si="3"/>
        <v>12.187666666666667</v>
      </c>
      <c r="N13" s="8">
        <f t="shared" si="3"/>
        <v>0</v>
      </c>
      <c r="O13" s="8">
        <f t="shared" si="3"/>
        <v>2.6190000000000002</v>
      </c>
      <c r="P13" s="8">
        <f t="shared" si="3"/>
        <v>0</v>
      </c>
    </row>
  </sheetData>
  <mergeCells count="8">
    <mergeCell ref="A1:P1"/>
    <mergeCell ref="A4:P4"/>
    <mergeCell ref="B5:P5"/>
    <mergeCell ref="A6:P6"/>
    <mergeCell ref="A8:A9"/>
    <mergeCell ref="B8:F8"/>
    <mergeCell ref="G8:K8"/>
    <mergeCell ref="L8:P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>
      <selection activeCell="N20" sqref="N20"/>
    </sheetView>
  </sheetViews>
  <sheetFormatPr defaultRowHeight="15" x14ac:dyDescent="0.25"/>
  <cols>
    <col min="1" max="1" width="9.140625" style="1"/>
    <col min="2" max="2" width="11.42578125" style="1" customWidth="1"/>
    <col min="3" max="3" width="12.42578125" style="1" customWidth="1"/>
    <col min="4" max="6" width="9.140625" style="1"/>
    <col min="7" max="7" width="11.140625" style="1" customWidth="1"/>
    <col min="8" max="8" width="10.28515625" style="1" customWidth="1"/>
    <col min="9" max="11" width="9.140625" style="1"/>
    <col min="12" max="12" width="11" style="1" customWidth="1"/>
    <col min="13" max="13" width="10" style="1" customWidth="1"/>
    <col min="14" max="16" width="9.140625" style="1"/>
  </cols>
  <sheetData>
    <row r="1" spans="1:16" ht="45" customHeight="1" x14ac:dyDescent="0.2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4" spans="1:16" ht="49.5" customHeight="1" x14ac:dyDescent="0.25">
      <c r="A4" s="18" t="str">
        <f>'1 квартал'!A4:P4</f>
        <v>Величина максимальной, фактически потребляемой и резервируемой максимальной мощности в отношении потребителей электрической энергии подключенных к сети ООО "ТЭСК".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x14ac:dyDescent="0.25">
      <c r="A5" s="16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29.25" customHeight="1" x14ac:dyDescent="0.3">
      <c r="A6" s="19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9.2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x14ac:dyDescent="0.25">
      <c r="A8" s="20" t="s">
        <v>12</v>
      </c>
      <c r="B8" s="23" t="s">
        <v>0</v>
      </c>
      <c r="C8" s="24"/>
      <c r="D8" s="24"/>
      <c r="E8" s="24"/>
      <c r="F8" s="25"/>
      <c r="G8" s="26" t="s">
        <v>1</v>
      </c>
      <c r="H8" s="24"/>
      <c r="I8" s="24"/>
      <c r="J8" s="24"/>
      <c r="K8" s="25"/>
      <c r="L8" s="27" t="s">
        <v>2</v>
      </c>
      <c r="M8" s="28"/>
      <c r="N8" s="28"/>
      <c r="O8" s="28"/>
      <c r="P8" s="29"/>
    </row>
    <row r="9" spans="1:16" ht="15.75" thickBot="1" x14ac:dyDescent="0.3">
      <c r="A9" s="21"/>
      <c r="B9" s="2" t="s">
        <v>3</v>
      </c>
      <c r="C9" s="3" t="s">
        <v>4</v>
      </c>
      <c r="D9" s="3" t="s">
        <v>5</v>
      </c>
      <c r="E9" s="3" t="s">
        <v>6</v>
      </c>
      <c r="F9" s="4" t="s">
        <v>7</v>
      </c>
      <c r="G9" s="5" t="s">
        <v>3</v>
      </c>
      <c r="H9" s="3" t="s">
        <v>4</v>
      </c>
      <c r="I9" s="3" t="s">
        <v>5</v>
      </c>
      <c r="J9" s="3" t="s">
        <v>6</v>
      </c>
      <c r="K9" s="4" t="s">
        <v>7</v>
      </c>
      <c r="L9" s="5" t="s">
        <v>3</v>
      </c>
      <c r="M9" s="3" t="s">
        <v>4</v>
      </c>
      <c r="N9" s="3" t="s">
        <v>5</v>
      </c>
      <c r="O9" s="3" t="s">
        <v>6</v>
      </c>
      <c r="P9" s="4" t="s">
        <v>7</v>
      </c>
    </row>
    <row r="10" spans="1:16" ht="16.5" thickBot="1" x14ac:dyDescent="0.3">
      <c r="A10" s="6" t="s">
        <v>8</v>
      </c>
      <c r="B10" s="8">
        <f>SUM(C10:F10)</f>
        <v>18.611000000000001</v>
      </c>
      <c r="C10" s="8">
        <v>14.022</v>
      </c>
      <c r="D10" s="8">
        <v>0</v>
      </c>
      <c r="E10" s="8">
        <v>4.5890000000000004</v>
      </c>
      <c r="F10" s="8">
        <v>0</v>
      </c>
      <c r="G10" s="8">
        <f>SUM(H10:K10)</f>
        <v>3.2530000000000001</v>
      </c>
      <c r="H10" s="8">
        <v>1.196</v>
      </c>
      <c r="I10" s="8">
        <v>0</v>
      </c>
      <c r="J10" s="8">
        <v>2.0569999999999999</v>
      </c>
      <c r="K10" s="8">
        <v>0</v>
      </c>
      <c r="L10" s="8">
        <f>SUM(M10:P10)</f>
        <v>15.358000000000001</v>
      </c>
      <c r="M10" s="8">
        <f>C10-H10</f>
        <v>12.826000000000001</v>
      </c>
      <c r="N10" s="8">
        <v>0</v>
      </c>
      <c r="O10" s="8">
        <f>E10-J10</f>
        <v>2.5320000000000005</v>
      </c>
      <c r="P10" s="8">
        <v>0</v>
      </c>
    </row>
    <row r="11" spans="1:16" ht="16.5" thickBot="1" x14ac:dyDescent="0.3">
      <c r="A11" s="10" t="s">
        <v>9</v>
      </c>
      <c r="B11" s="8">
        <f t="shared" ref="B11:B12" si="0">SUM(C11:F11)</f>
        <v>18.611000000000001</v>
      </c>
      <c r="C11" s="8">
        <v>14.022</v>
      </c>
      <c r="D11" s="8">
        <v>0</v>
      </c>
      <c r="E11" s="8">
        <v>4.5890000000000004</v>
      </c>
      <c r="F11" s="8">
        <v>0</v>
      </c>
      <c r="G11" s="8">
        <f t="shared" ref="G11:G12" si="1">SUM(H11:K11)</f>
        <v>4.2210000000000001</v>
      </c>
      <c r="H11" s="8">
        <v>2.11</v>
      </c>
      <c r="I11" s="8">
        <v>0</v>
      </c>
      <c r="J11" s="8">
        <v>2.1110000000000002</v>
      </c>
      <c r="K11" s="8">
        <v>0</v>
      </c>
      <c r="L11" s="8">
        <f t="shared" ref="L11:L12" si="2">SUM(M11:P11)</f>
        <v>14.39</v>
      </c>
      <c r="M11" s="8">
        <f>C11-H11</f>
        <v>11.912000000000001</v>
      </c>
      <c r="N11" s="8">
        <v>0</v>
      </c>
      <c r="O11" s="8">
        <f>E11-J11</f>
        <v>2.4780000000000002</v>
      </c>
      <c r="P11" s="8">
        <v>0</v>
      </c>
    </row>
    <row r="12" spans="1:16" ht="16.5" thickBot="1" x14ac:dyDescent="0.3">
      <c r="A12" s="11" t="s">
        <v>10</v>
      </c>
      <c r="B12" s="8">
        <f t="shared" si="0"/>
        <v>18.611000000000001</v>
      </c>
      <c r="C12" s="8">
        <v>14.022</v>
      </c>
      <c r="D12" s="8">
        <v>0</v>
      </c>
      <c r="E12" s="8">
        <v>4.5890000000000004</v>
      </c>
      <c r="F12" s="8">
        <v>0</v>
      </c>
      <c r="G12" s="8">
        <f t="shared" si="1"/>
        <v>3.9390000000000001</v>
      </c>
      <c r="H12" s="8">
        <v>2.1970000000000001</v>
      </c>
      <c r="I12" s="8">
        <v>0</v>
      </c>
      <c r="J12" s="8">
        <v>1.742</v>
      </c>
      <c r="K12" s="8">
        <v>0</v>
      </c>
      <c r="L12" s="8">
        <f t="shared" si="2"/>
        <v>14.672000000000001</v>
      </c>
      <c r="M12" s="8">
        <f>C12-H12</f>
        <v>11.824999999999999</v>
      </c>
      <c r="N12" s="8">
        <v>0</v>
      </c>
      <c r="O12" s="8">
        <f>E12-J12</f>
        <v>2.8470000000000004</v>
      </c>
      <c r="P12" s="8">
        <v>0</v>
      </c>
    </row>
    <row r="13" spans="1:16" ht="16.5" thickBot="1" x14ac:dyDescent="0.3">
      <c r="A13" s="12" t="s">
        <v>11</v>
      </c>
      <c r="B13" s="8">
        <f t="shared" ref="B13:P13" si="3">AVERAGE(B10,B11,B12)</f>
        <v>18.611000000000001</v>
      </c>
      <c r="C13" s="8">
        <f t="shared" si="3"/>
        <v>14.022</v>
      </c>
      <c r="D13" s="8">
        <f t="shared" si="3"/>
        <v>0</v>
      </c>
      <c r="E13" s="8">
        <f t="shared" si="3"/>
        <v>4.5890000000000004</v>
      </c>
      <c r="F13" s="8">
        <f t="shared" si="3"/>
        <v>0</v>
      </c>
      <c r="G13" s="8">
        <f t="shared" si="3"/>
        <v>3.8043333333333336</v>
      </c>
      <c r="H13" s="8">
        <f t="shared" si="3"/>
        <v>1.8343333333333334</v>
      </c>
      <c r="I13" s="8">
        <f t="shared" si="3"/>
        <v>0</v>
      </c>
      <c r="J13" s="8">
        <f t="shared" si="3"/>
        <v>1.97</v>
      </c>
      <c r="K13" s="8">
        <f t="shared" si="3"/>
        <v>0</v>
      </c>
      <c r="L13" s="8">
        <f t="shared" si="3"/>
        <v>14.806666666666667</v>
      </c>
      <c r="M13" s="8">
        <f t="shared" si="3"/>
        <v>12.187666666666667</v>
      </c>
      <c r="N13" s="8">
        <f t="shared" si="3"/>
        <v>0</v>
      </c>
      <c r="O13" s="8">
        <f t="shared" si="3"/>
        <v>2.6190000000000002</v>
      </c>
      <c r="P13" s="8">
        <f t="shared" si="3"/>
        <v>0</v>
      </c>
    </row>
  </sheetData>
  <mergeCells count="8">
    <mergeCell ref="A1:P1"/>
    <mergeCell ref="A4:P4"/>
    <mergeCell ref="B5:P5"/>
    <mergeCell ref="A6:P6"/>
    <mergeCell ref="A8:A9"/>
    <mergeCell ref="B8:F8"/>
    <mergeCell ref="G8:K8"/>
    <mergeCell ref="L8:P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E22" sqref="D22:E23"/>
    </sheetView>
  </sheetViews>
  <sheetFormatPr defaultRowHeight="15" x14ac:dyDescent="0.25"/>
  <cols>
    <col min="1" max="1" width="9.140625" style="1"/>
    <col min="2" max="2" width="11.42578125" style="1" customWidth="1"/>
    <col min="3" max="3" width="12.42578125" style="1" customWidth="1"/>
    <col min="4" max="6" width="9.140625" style="1"/>
    <col min="7" max="7" width="11.140625" style="1" customWidth="1"/>
    <col min="8" max="8" width="10.28515625" style="1" customWidth="1"/>
    <col min="9" max="11" width="9.140625" style="1"/>
    <col min="12" max="12" width="11" style="1" customWidth="1"/>
    <col min="13" max="13" width="10" style="1" customWidth="1"/>
    <col min="14" max="16" width="9.140625" style="1"/>
  </cols>
  <sheetData>
    <row r="1" spans="1:16" ht="45" customHeight="1" x14ac:dyDescent="0.2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4" spans="1:16" ht="49.5" customHeight="1" x14ac:dyDescent="0.25">
      <c r="A4" s="18" t="str">
        <f>'1 квартал'!A4:P4</f>
        <v>Величина максимальной, фактически потребляемой и резервируемой максимальной мощности в отношении потребителей электрической энергии подключенных к сети ООО "ТЭСК".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x14ac:dyDescent="0.25">
      <c r="A5" s="16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29.25" customHeight="1" x14ac:dyDescent="0.3">
      <c r="A6" s="19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31.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15" customHeight="1" x14ac:dyDescent="0.25">
      <c r="A8" s="20" t="s">
        <v>12</v>
      </c>
      <c r="B8" s="31" t="s">
        <v>0</v>
      </c>
      <c r="C8" s="32"/>
      <c r="D8" s="32"/>
      <c r="E8" s="32"/>
      <c r="F8" s="33"/>
      <c r="G8" s="31" t="s">
        <v>1</v>
      </c>
      <c r="H8" s="32"/>
      <c r="I8" s="32"/>
      <c r="J8" s="32"/>
      <c r="K8" s="33"/>
      <c r="L8" s="34" t="s">
        <v>2</v>
      </c>
      <c r="M8" s="35"/>
      <c r="N8" s="35"/>
      <c r="O8" s="35"/>
      <c r="P8" s="36"/>
    </row>
    <row r="9" spans="1:16" ht="15.75" thickBot="1" x14ac:dyDescent="0.3">
      <c r="A9" s="21"/>
      <c r="B9" s="2" t="s">
        <v>3</v>
      </c>
      <c r="C9" s="3" t="s">
        <v>4</v>
      </c>
      <c r="D9" s="3" t="s">
        <v>5</v>
      </c>
      <c r="E9" s="3" t="s">
        <v>6</v>
      </c>
      <c r="F9" s="4" t="s">
        <v>7</v>
      </c>
      <c r="G9" s="5" t="s">
        <v>3</v>
      </c>
      <c r="H9" s="3" t="s">
        <v>4</v>
      </c>
      <c r="I9" s="3" t="s">
        <v>5</v>
      </c>
      <c r="J9" s="3" t="s">
        <v>6</v>
      </c>
      <c r="K9" s="4" t="s">
        <v>7</v>
      </c>
      <c r="L9" s="5" t="s">
        <v>3</v>
      </c>
      <c r="M9" s="3" t="s">
        <v>4</v>
      </c>
      <c r="N9" s="3" t="s">
        <v>5</v>
      </c>
      <c r="O9" s="3" t="s">
        <v>6</v>
      </c>
      <c r="P9" s="4" t="s">
        <v>7</v>
      </c>
    </row>
    <row r="10" spans="1:16" ht="16.5" thickBot="1" x14ac:dyDescent="0.3">
      <c r="A10" s="6" t="s">
        <v>21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</row>
    <row r="11" spans="1:16" ht="16.5" thickBot="1" x14ac:dyDescent="0.3">
      <c r="A11" s="10" t="s">
        <v>22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</row>
    <row r="12" spans="1:16" ht="16.5" thickBot="1" x14ac:dyDescent="0.3">
      <c r="A12" s="11" t="s">
        <v>23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</row>
    <row r="13" spans="1:16" ht="16.5" thickBot="1" x14ac:dyDescent="0.3">
      <c r="A13" s="12" t="s">
        <v>25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</row>
  </sheetData>
  <mergeCells count="8">
    <mergeCell ref="A8:A9"/>
    <mergeCell ref="B8:F8"/>
    <mergeCell ref="G8:K8"/>
    <mergeCell ref="L8:P8"/>
    <mergeCell ref="A1:P1"/>
    <mergeCell ref="A4:P4"/>
    <mergeCell ref="B5:P5"/>
    <mergeCell ref="A6:P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A6" sqref="A6:P6"/>
    </sheetView>
  </sheetViews>
  <sheetFormatPr defaultRowHeight="15" x14ac:dyDescent="0.25"/>
  <cols>
    <col min="1" max="1" width="9.140625" style="1" customWidth="1"/>
    <col min="2" max="2" width="11.42578125" style="1" customWidth="1"/>
    <col min="3" max="3" width="12.42578125" style="1" customWidth="1"/>
    <col min="4" max="6" width="9.140625" style="1"/>
    <col min="7" max="7" width="11.140625" style="1" customWidth="1"/>
    <col min="8" max="8" width="10.28515625" style="1" customWidth="1"/>
    <col min="9" max="11" width="9.140625" style="1"/>
    <col min="12" max="12" width="11" style="1" customWidth="1"/>
    <col min="13" max="13" width="10" style="1" customWidth="1"/>
    <col min="14" max="16" width="9.140625" style="1"/>
  </cols>
  <sheetData>
    <row r="1" spans="1:16" ht="45" customHeight="1" x14ac:dyDescent="0.2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4" spans="1:16" ht="49.5" customHeight="1" x14ac:dyDescent="0.25">
      <c r="A4" s="18" t="str">
        <f>'1 квартал'!A4:P4</f>
        <v>Величина максимальной, фактически потребляемой и резервируемой максимальной мощности в отношении потребителей электрической энергии подключенных к сети ООО "ТЭСК".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x14ac:dyDescent="0.25">
      <c r="A5" s="16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29.25" customHeight="1" x14ac:dyDescent="0.3">
      <c r="A6" s="19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9.2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x14ac:dyDescent="0.25">
      <c r="A8" s="20" t="s">
        <v>12</v>
      </c>
      <c r="B8" s="23" t="s">
        <v>0</v>
      </c>
      <c r="C8" s="24"/>
      <c r="D8" s="24"/>
      <c r="E8" s="24"/>
      <c r="F8" s="25"/>
      <c r="G8" s="26" t="s">
        <v>1</v>
      </c>
      <c r="H8" s="24"/>
      <c r="I8" s="24"/>
      <c r="J8" s="24"/>
      <c r="K8" s="25"/>
      <c r="L8" s="27" t="s">
        <v>2</v>
      </c>
      <c r="M8" s="28"/>
      <c r="N8" s="28"/>
      <c r="O8" s="28"/>
      <c r="P8" s="29"/>
    </row>
    <row r="9" spans="1:16" ht="15.75" thickBot="1" x14ac:dyDescent="0.3">
      <c r="A9" s="21"/>
      <c r="B9" s="2" t="s">
        <v>3</v>
      </c>
      <c r="C9" s="3" t="s">
        <v>4</v>
      </c>
      <c r="D9" s="3" t="s">
        <v>5</v>
      </c>
      <c r="E9" s="3" t="s">
        <v>6</v>
      </c>
      <c r="F9" s="4" t="s">
        <v>7</v>
      </c>
      <c r="G9" s="5" t="s">
        <v>3</v>
      </c>
      <c r="H9" s="3" t="s">
        <v>4</v>
      </c>
      <c r="I9" s="3" t="s">
        <v>5</v>
      </c>
      <c r="J9" s="3" t="s">
        <v>6</v>
      </c>
      <c r="K9" s="4" t="s">
        <v>7</v>
      </c>
      <c r="L9" s="5" t="s">
        <v>3</v>
      </c>
      <c r="M9" s="3" t="s">
        <v>4</v>
      </c>
      <c r="N9" s="3" t="s">
        <v>5</v>
      </c>
      <c r="O9" s="3" t="s">
        <v>6</v>
      </c>
      <c r="P9" s="4" t="s">
        <v>7</v>
      </c>
    </row>
    <row r="10" spans="1:16" ht="16.5" thickBot="1" x14ac:dyDescent="0.3">
      <c r="A10" s="6" t="s">
        <v>16</v>
      </c>
      <c r="B10" s="7">
        <f>SUM(C10:F10)</f>
        <v>18.611000000000001</v>
      </c>
      <c r="C10" s="8">
        <f>'1 квартал'!C13</f>
        <v>14.022</v>
      </c>
      <c r="D10" s="8">
        <v>0</v>
      </c>
      <c r="E10" s="8">
        <f>'1 квартал'!E13</f>
        <v>4.5890000000000004</v>
      </c>
      <c r="F10" s="8">
        <v>0</v>
      </c>
      <c r="G10" s="7">
        <f>SUM(H10:K10)</f>
        <v>3.8043333333333331</v>
      </c>
      <c r="H10" s="8">
        <f>'1 квартал'!H13</f>
        <v>1.8343333333333334</v>
      </c>
      <c r="I10" s="8">
        <v>0</v>
      </c>
      <c r="J10" s="8">
        <f>'1 квартал'!J13</f>
        <v>1.97</v>
      </c>
      <c r="K10" s="8">
        <v>0</v>
      </c>
      <c r="L10" s="7">
        <f>SUM(M10:P10)</f>
        <v>14.806666666666667</v>
      </c>
      <c r="M10" s="8">
        <f>'1 квартал'!M13</f>
        <v>12.187666666666667</v>
      </c>
      <c r="N10" s="8">
        <v>0</v>
      </c>
      <c r="O10" s="8">
        <f>'1 квартал'!O13</f>
        <v>2.6190000000000002</v>
      </c>
      <c r="P10" s="8">
        <v>0</v>
      </c>
    </row>
    <row r="11" spans="1:16" ht="16.5" thickBot="1" x14ac:dyDescent="0.3">
      <c r="A11" s="10" t="s">
        <v>20</v>
      </c>
      <c r="B11" s="7">
        <f t="shared" ref="B11:B13" si="0">SUM(C11:F11)</f>
        <v>18.611000000000001</v>
      </c>
      <c r="C11" s="8">
        <f>'2 квартал'!C13</f>
        <v>14.022</v>
      </c>
      <c r="D11" s="8">
        <v>0</v>
      </c>
      <c r="E11" s="8">
        <f>'2 квартал'!E13</f>
        <v>4.5890000000000004</v>
      </c>
      <c r="F11" s="8">
        <v>0</v>
      </c>
      <c r="G11" s="7">
        <f t="shared" ref="G11:G13" si="1">SUM(H11:K11)</f>
        <v>3.8043333333333331</v>
      </c>
      <c r="H11" s="8">
        <f>'2 квартал'!H13</f>
        <v>1.8343333333333334</v>
      </c>
      <c r="I11" s="8">
        <v>0</v>
      </c>
      <c r="J11" s="8">
        <f>'2 квартал'!J13</f>
        <v>1.97</v>
      </c>
      <c r="K11" s="8">
        <v>0</v>
      </c>
      <c r="L11" s="7">
        <f t="shared" ref="L11:L13" si="2">SUM(M11:P11)</f>
        <v>14.806666666666667</v>
      </c>
      <c r="M11" s="8">
        <f>'2 квартал'!M13</f>
        <v>12.187666666666667</v>
      </c>
      <c r="N11" s="8">
        <v>0</v>
      </c>
      <c r="O11" s="8">
        <f>'2 квартал'!O13</f>
        <v>2.6190000000000002</v>
      </c>
      <c r="P11" s="8">
        <v>0</v>
      </c>
    </row>
    <row r="12" spans="1:16" ht="16.5" thickBot="1" x14ac:dyDescent="0.3">
      <c r="A12" s="11" t="s">
        <v>11</v>
      </c>
      <c r="B12" s="7">
        <f t="shared" si="0"/>
        <v>18.611000000000001</v>
      </c>
      <c r="C12" s="8">
        <f>'3 квартал'!C13</f>
        <v>14.022</v>
      </c>
      <c r="D12" s="8">
        <v>0</v>
      </c>
      <c r="E12" s="8">
        <f>'3 квартал'!E13</f>
        <v>4.5890000000000004</v>
      </c>
      <c r="F12" s="8">
        <v>0</v>
      </c>
      <c r="G12" s="7">
        <f t="shared" si="1"/>
        <v>3.8043333333333331</v>
      </c>
      <c r="H12" s="8">
        <f>'3 квартал'!H13</f>
        <v>1.8343333333333334</v>
      </c>
      <c r="I12" s="8">
        <v>0</v>
      </c>
      <c r="J12" s="8">
        <f>'3 квартал'!J13</f>
        <v>1.97</v>
      </c>
      <c r="K12" s="8">
        <v>0</v>
      </c>
      <c r="L12" s="7">
        <f t="shared" si="2"/>
        <v>14.806666666666667</v>
      </c>
      <c r="M12" s="8">
        <f>'3 квартал'!M13</f>
        <v>12.187666666666667</v>
      </c>
      <c r="N12" s="8">
        <v>0</v>
      </c>
      <c r="O12" s="8">
        <f>'3 квартал'!O13</f>
        <v>2.6190000000000002</v>
      </c>
      <c r="P12" s="8">
        <v>0</v>
      </c>
    </row>
    <row r="13" spans="1:16" ht="16.5" thickBot="1" x14ac:dyDescent="0.3">
      <c r="A13" s="11" t="s">
        <v>25</v>
      </c>
      <c r="B13" s="7">
        <f t="shared" si="0"/>
        <v>0</v>
      </c>
      <c r="C13" s="8">
        <f>'4 квартал'!C13</f>
        <v>0</v>
      </c>
      <c r="D13" s="8">
        <v>0</v>
      </c>
      <c r="E13" s="8">
        <f>'4 квартал'!E13</f>
        <v>0</v>
      </c>
      <c r="F13" s="8">
        <v>0</v>
      </c>
      <c r="G13" s="7">
        <f t="shared" si="1"/>
        <v>0</v>
      </c>
      <c r="H13" s="8">
        <f>'4 квартал'!H13</f>
        <v>0</v>
      </c>
      <c r="I13" s="8">
        <v>0</v>
      </c>
      <c r="J13" s="8">
        <f>'4 квартал'!J13</f>
        <v>0</v>
      </c>
      <c r="K13" s="8">
        <v>0</v>
      </c>
      <c r="L13" s="7">
        <f t="shared" si="2"/>
        <v>0</v>
      </c>
      <c r="M13" s="8">
        <f>'4 квартал'!M13</f>
        <v>0</v>
      </c>
      <c r="N13" s="8">
        <v>0</v>
      </c>
      <c r="O13" s="8">
        <f>'4 квартал'!O13</f>
        <v>0</v>
      </c>
      <c r="P13" s="8">
        <v>0</v>
      </c>
    </row>
    <row r="14" spans="1:16" ht="16.5" thickBot="1" x14ac:dyDescent="0.3">
      <c r="A14" s="12" t="s">
        <v>24</v>
      </c>
      <c r="B14" s="13">
        <f>AVERAGE(B10,B11,B12,B13)</f>
        <v>13.95825</v>
      </c>
      <c r="C14" s="8">
        <f>AVERAGE(C10,C11,C12,C13)</f>
        <v>10.516500000000001</v>
      </c>
      <c r="D14" s="8">
        <v>0</v>
      </c>
      <c r="E14" s="8">
        <f>AVERAGE(E10,E11,E12,E13)</f>
        <v>3.4417500000000003</v>
      </c>
      <c r="F14" s="9">
        <v>0</v>
      </c>
      <c r="G14" s="13">
        <f>AVERAGE(G10,G11,G12,G13)</f>
        <v>2.8532500000000001</v>
      </c>
      <c r="H14" s="8">
        <f>AVERAGE(H10,H11,H12,H13)</f>
        <v>1.37575</v>
      </c>
      <c r="I14" s="8">
        <v>0</v>
      </c>
      <c r="J14" s="8">
        <f>AVERAGE(J10,J11,J12,J13)</f>
        <v>1.4775</v>
      </c>
      <c r="K14" s="8">
        <v>0</v>
      </c>
      <c r="L14" s="14">
        <f>AVERAGE(L10,L11,L12,L13)</f>
        <v>11.105</v>
      </c>
      <c r="M14" s="8">
        <f>AVERAGE(M10,M11,M12,M13)</f>
        <v>9.1407500000000006</v>
      </c>
      <c r="N14" s="8">
        <v>0</v>
      </c>
      <c r="O14" s="8">
        <f>AVERAGE(O10,O11,O12,O13)</f>
        <v>1.9642500000000003</v>
      </c>
      <c r="P14" s="8">
        <v>0</v>
      </c>
    </row>
  </sheetData>
  <mergeCells count="8">
    <mergeCell ref="A1:P1"/>
    <mergeCell ref="A4:P4"/>
    <mergeCell ref="B5:P5"/>
    <mergeCell ref="A6:P6"/>
    <mergeCell ref="A8:A9"/>
    <mergeCell ref="B8:F8"/>
    <mergeCell ref="G8:K8"/>
    <mergeCell ref="L8:P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</vt:lpstr>
      <vt:lpstr>2 квартал</vt:lpstr>
      <vt:lpstr>3 квартал</vt:lpstr>
      <vt:lpstr>4 квартал</vt:lpstr>
      <vt:lpstr>итого год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mokshinaoa</dc:creator>
  <cp:lastModifiedBy>admin</cp:lastModifiedBy>
  <cp:lastPrinted>2015-06-03T04:36:41Z</cp:lastPrinted>
  <dcterms:created xsi:type="dcterms:W3CDTF">2014-11-05T06:58:32Z</dcterms:created>
  <dcterms:modified xsi:type="dcterms:W3CDTF">2018-11-13T11:46:26Z</dcterms:modified>
</cp:coreProperties>
</file>